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rrery\Orrery Small\"/>
    </mc:Choice>
  </mc:AlternateContent>
  <xr:revisionPtr revIDLastSave="0" documentId="13_ncr:1_{0F3C6983-B53D-456A-A983-DA07355B018E}" xr6:coauthVersionLast="46" xr6:coauthVersionMax="46" xr10:uidLastSave="{00000000-0000-0000-0000-000000000000}"/>
  <bookViews>
    <workbookView xWindow="-120" yWindow="-120" windowWidth="29040" windowHeight="15840" xr2:uid="{BF0BFE55-366E-4D4C-B243-7D4BCD833F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E28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<sst xmlns="http://schemas.openxmlformats.org/spreadsheetml/2006/main" count="58" uniqueCount="50">
  <si>
    <t>Gear</t>
  </si>
  <si>
    <t>TPI</t>
  </si>
  <si>
    <t>Teeth</t>
  </si>
  <si>
    <t>A1</t>
  </si>
  <si>
    <t>A3</t>
  </si>
  <si>
    <t>A5</t>
  </si>
  <si>
    <t>A6</t>
  </si>
  <si>
    <t>A7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</si>
  <si>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</si>
  <si>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</si>
  <si>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</si>
  <si>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</si>
  <si>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</si>
  <si>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</si>
  <si>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</si>
  <si>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</si>
  <si>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</si>
  <si>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</si>
  <si>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D1</t>
  </si>
  <si>
    <t>D2</t>
  </si>
  <si>
    <t>D3</t>
  </si>
  <si>
    <t>A8</t>
  </si>
  <si>
    <t>C0</t>
  </si>
  <si>
    <t>(A/B)^2</t>
  </si>
  <si>
    <t>Me</t>
  </si>
  <si>
    <t>V/Me</t>
  </si>
  <si>
    <t>E/Me</t>
  </si>
  <si>
    <t>E/V</t>
  </si>
  <si>
    <t>M/E</t>
  </si>
  <si>
    <t>M/V</t>
  </si>
  <si>
    <t>M/Me</t>
  </si>
  <si>
    <t>Planet/Drive Planet</t>
  </si>
  <si>
    <t>Gear A/B</t>
  </si>
  <si>
    <t>Gear teeth  A=D</t>
  </si>
  <si>
    <t>A10</t>
  </si>
  <si>
    <t>A9</t>
  </si>
  <si>
    <t>C6</t>
  </si>
  <si>
    <t>D6</t>
  </si>
  <si>
    <t>D7</t>
  </si>
  <si>
    <t>C7</t>
  </si>
  <si>
    <t>J/M</t>
  </si>
  <si>
    <t>S/J</t>
  </si>
  <si>
    <t>Dia (in)</t>
  </si>
  <si>
    <t>B0</t>
  </si>
  <si>
    <t>C8</t>
  </si>
  <si>
    <t>B1-2</t>
  </si>
  <si>
    <t>B1-1</t>
  </si>
  <si>
    <t>C9 New</t>
  </si>
  <si>
    <t>Gear teeth  B=C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</si>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</sst>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/>
    <xf numFmtId="0" fontId="0" fillId="0" borderId="4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3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Fill="1" applyBorder="1"/>
    <xf numFmtId="0" fontId="1" fillId="0" borderId="6" xfId="0" applyFont="1" applyFill="1" applyBorder="1"/>
    <xf numFmtId="0" fontId="0" fillId="0" borderId="10" xfId="0" applyBorder="1"/>
    <xf numFmtId="165" fontId="0" fillId="0" borderId="11" xfId="0" applyNumberFormat="1" applyBorder="1"/>
    <xf numFmtId="0" fontId="0" fillId="0" borderId="10" xfId="0" applyFill="1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0" fontId="1" fillId="0" borderId="15" xfId="0" applyFont="1" applyFill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0" fillId="0" borderId="19" xfId="0" applyBorder="1"/>
    <xf numFmtId="0" fontId="0" fillId="0" borderId="8" xfId="0" applyBorder="1"/>
    <xf numFmtId="164" fontId="0" fillId="0" borderId="8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20" xfId="0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165" fontId="0" fillId="0" borderId="21" xfId="0" applyNumberFormat="1" applyBorder="1"/>
    <xf numFmtId="0" fontId="0" fillId="2" borderId="22" xfId="0" applyFill="1" applyBorder="1"/>
    <xf numFmtId="0" fontId="0" fillId="3" borderId="23" xfId="0" applyFill="1" applyBorder="1"/>
    <xf numFmtId="164" fontId="0" fillId="3" borderId="23" xfId="0" applyNumberFormat="1" applyFill="1" applyBorder="1"/>
    <xf numFmtId="165" fontId="0" fillId="3" borderId="23" xfId="0" applyNumberFormat="1" applyFill="1" applyBorder="1"/>
    <xf numFmtId="0" fontId="0" fillId="2" borderId="1" xfId="0" applyFill="1" applyBorder="1"/>
    <xf numFmtId="165" fontId="0" fillId="3" borderId="1" xfId="0" applyNumberFormat="1" applyFill="1" applyBorder="1"/>
    <xf numFmtId="0" fontId="0" fillId="2" borderId="8" xfId="0" applyFill="1" applyBorder="1"/>
    <xf numFmtId="165" fontId="0" fillId="2" borderId="8" xfId="0" applyNumberFormat="1" applyFill="1" applyBorder="1"/>
    <xf numFmtId="165" fontId="0" fillId="2" borderId="9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19CD-EB9C-46FD-9DD4-6D1E5EC1050C}">
  <dimension ref="A1:Q36"/>
  <sheetViews>
    <sheetView tabSelected="1" zoomScaleNormal="100" workbookViewId="0">
      <selection activeCell="S21" sqref="S21"/>
    </sheetView>
  </sheetViews>
  <sheetFormatPr defaultRowHeight="15" x14ac:dyDescent="0.25"/>
  <cols>
    <col min="1" max="1" width="9.85546875" bestFit="1" customWidth="1"/>
    <col min="2" max="2" width="3.7109375" bestFit="1" customWidth="1"/>
    <col min="3" max="3" width="6.140625" bestFit="1" customWidth="1"/>
    <col min="4" max="4" width="7.5703125" customWidth="1"/>
    <col min="5" max="5" width="6.140625" bestFit="1" customWidth="1"/>
    <col min="6" max="6" width="5.85546875" bestFit="1" customWidth="1"/>
    <col min="7" max="8" width="4.5703125" bestFit="1" customWidth="1"/>
    <col min="9" max="9" width="4.85546875" bestFit="1" customWidth="1"/>
    <col min="10" max="10" width="6.140625" customWidth="1"/>
    <col min="11" max="13" width="4.5703125" bestFit="1" customWidth="1"/>
  </cols>
  <sheetData>
    <row r="1" spans="1:17" ht="15.75" thickBot="1" x14ac:dyDescent="0.3">
      <c r="A1" s="11" t="s">
        <v>0</v>
      </c>
      <c r="B1" s="12" t="s">
        <v>1</v>
      </c>
      <c r="C1" s="12" t="s">
        <v>2</v>
      </c>
      <c r="D1" s="13" t="s">
        <v>42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40</v>
      </c>
      <c r="L1" s="23" t="s">
        <v>41</v>
      </c>
      <c r="P1" t="s">
        <v>33</v>
      </c>
    </row>
    <row r="2" spans="1:17" x14ac:dyDescent="0.25">
      <c r="A2" s="29" t="s">
        <v>3</v>
      </c>
      <c r="B2" s="30">
        <v>20</v>
      </c>
      <c r="C2" s="45">
        <v>84</v>
      </c>
      <c r="D2" s="31">
        <v>1.196</v>
      </c>
      <c r="E2" s="32">
        <f t="shared" ref="E2:E33" si="0">C2/1.6</f>
        <v>52.5</v>
      </c>
      <c r="F2" s="32">
        <f t="shared" ref="F2:F33" si="1">C2/2.04</f>
        <v>41.17647058823529</v>
      </c>
      <c r="G2" s="32">
        <f t="shared" ref="G2:G33" si="2">C2/1.28</f>
        <v>65.625</v>
      </c>
      <c r="H2" s="32">
        <f t="shared" ref="H2:H33" si="3">C2/1.37</f>
        <v>61.313868613138681</v>
      </c>
      <c r="I2" s="46">
        <f t="shared" ref="I2:I33" si="4">C2/1.75</f>
        <v>48</v>
      </c>
      <c r="J2" s="32">
        <f t="shared" ref="J2:J33" si="5">C2/2.79</f>
        <v>30.107526881720428</v>
      </c>
      <c r="K2" s="32">
        <f t="shared" ref="K2:K33" si="6">C2/2.52</f>
        <v>33.333333333333336</v>
      </c>
      <c r="L2" s="33">
        <f t="shared" ref="L2:L33" si="7">C2/1.57</f>
        <v>53.503184713375795</v>
      </c>
      <c r="P2" t="s">
        <v>48</v>
      </c>
    </row>
    <row r="3" spans="1:17" x14ac:dyDescent="0.25">
      <c r="A3" s="15" t="s">
        <v>34</v>
      </c>
      <c r="B3" s="1">
        <v>20</v>
      </c>
      <c r="C3" s="1">
        <v>42</v>
      </c>
      <c r="D3" s="6">
        <v>0.71699999999999997</v>
      </c>
      <c r="E3" s="9">
        <f t="shared" si="0"/>
        <v>26.25</v>
      </c>
      <c r="F3" s="9">
        <f t="shared" si="1"/>
        <v>20.588235294117645</v>
      </c>
      <c r="G3" s="9">
        <f t="shared" si="2"/>
        <v>32.8125</v>
      </c>
      <c r="H3" s="9">
        <f t="shared" si="3"/>
        <v>30.65693430656934</v>
      </c>
      <c r="I3" s="9">
        <f t="shared" si="4"/>
        <v>24</v>
      </c>
      <c r="J3" s="9">
        <f t="shared" si="5"/>
        <v>15.053763440860214</v>
      </c>
      <c r="K3" s="9">
        <f t="shared" si="6"/>
        <v>16.666666666666668</v>
      </c>
      <c r="L3" s="16">
        <f t="shared" si="7"/>
        <v>26.751592356687897</v>
      </c>
      <c r="O3" s="1" t="s">
        <v>31</v>
      </c>
      <c r="P3" s="4" t="s">
        <v>32</v>
      </c>
      <c r="Q3" s="1" t="s">
        <v>23</v>
      </c>
    </row>
    <row r="4" spans="1:17" x14ac:dyDescent="0.25">
      <c r="A4" s="15" t="s">
        <v>4</v>
      </c>
      <c r="B4" s="1">
        <v>20</v>
      </c>
      <c r="C4" s="1">
        <v>72</v>
      </c>
      <c r="D4" s="6">
        <v>1.089</v>
      </c>
      <c r="E4" s="9">
        <f t="shared" si="0"/>
        <v>45</v>
      </c>
      <c r="F4" s="9">
        <f t="shared" si="1"/>
        <v>35.294117647058826</v>
      </c>
      <c r="G4" s="9">
        <f t="shared" si="2"/>
        <v>56.25</v>
      </c>
      <c r="H4" s="9">
        <f t="shared" si="3"/>
        <v>52.554744525547441</v>
      </c>
      <c r="I4" s="9">
        <f t="shared" si="4"/>
        <v>41.142857142857146</v>
      </c>
      <c r="J4" s="9">
        <f t="shared" si="5"/>
        <v>25.806451612903224</v>
      </c>
      <c r="K4" s="9">
        <f t="shared" si="6"/>
        <v>28.571428571428573</v>
      </c>
      <c r="L4" s="16">
        <f t="shared" si="7"/>
        <v>45.859872611464965</v>
      </c>
      <c r="O4" s="1" t="s">
        <v>24</v>
      </c>
      <c r="P4" s="3">
        <v>1</v>
      </c>
      <c r="Q4" s="3">
        <v>1</v>
      </c>
    </row>
    <row r="5" spans="1:17" x14ac:dyDescent="0.25">
      <c r="A5" s="15" t="s">
        <v>49</v>
      </c>
      <c r="B5" s="1">
        <v>20</v>
      </c>
      <c r="C5" s="1">
        <v>72</v>
      </c>
      <c r="D5" s="6">
        <v>1.02</v>
      </c>
      <c r="E5" s="9">
        <f t="shared" si="0"/>
        <v>45</v>
      </c>
      <c r="F5" s="9">
        <f t="shared" si="1"/>
        <v>35.294117647058826</v>
      </c>
      <c r="G5" s="9">
        <f t="shared" si="2"/>
        <v>56.25</v>
      </c>
      <c r="H5" s="9">
        <f t="shared" si="3"/>
        <v>52.554744525547441</v>
      </c>
      <c r="I5" s="9">
        <f t="shared" si="4"/>
        <v>41.142857142857146</v>
      </c>
      <c r="J5" s="9">
        <f t="shared" si="5"/>
        <v>25.806451612903224</v>
      </c>
      <c r="K5" s="9">
        <f t="shared" si="6"/>
        <v>28.571428571428573</v>
      </c>
      <c r="L5" s="16">
        <f t="shared" si="7"/>
        <v>45.859872611464965</v>
      </c>
      <c r="O5" s="1" t="s">
        <v>25</v>
      </c>
      <c r="P5" s="3">
        <f t="shared" ref="P5:P10" si="8">(Q5^0.5)</f>
        <v>1.5968719422671311</v>
      </c>
      <c r="Q5" s="3">
        <v>2.5499999999999998</v>
      </c>
    </row>
    <row r="6" spans="1:17" x14ac:dyDescent="0.25">
      <c r="A6" s="15" t="s">
        <v>5</v>
      </c>
      <c r="B6" s="1">
        <v>20</v>
      </c>
      <c r="C6" s="43">
        <v>64</v>
      </c>
      <c r="D6" s="6">
        <v>0.92</v>
      </c>
      <c r="E6" s="10">
        <f t="shared" si="0"/>
        <v>40</v>
      </c>
      <c r="F6" s="9">
        <f t="shared" si="1"/>
        <v>31.372549019607842</v>
      </c>
      <c r="G6" s="10">
        <f t="shared" si="2"/>
        <v>50</v>
      </c>
      <c r="H6" s="9">
        <f t="shared" si="3"/>
        <v>46.715328467153284</v>
      </c>
      <c r="I6" s="9">
        <f t="shared" si="4"/>
        <v>36.571428571428569</v>
      </c>
      <c r="J6" s="9">
        <f t="shared" si="5"/>
        <v>22.939068100358423</v>
      </c>
      <c r="K6" s="9">
        <f t="shared" si="6"/>
        <v>25.396825396825395</v>
      </c>
      <c r="L6" s="16">
        <f t="shared" si="7"/>
        <v>40.764331210191081</v>
      </c>
      <c r="O6" s="1" t="s">
        <v>26</v>
      </c>
      <c r="P6" s="3">
        <f t="shared" si="8"/>
        <v>2.0371548787463363</v>
      </c>
      <c r="Q6" s="3">
        <v>4.1500000000000004</v>
      </c>
    </row>
    <row r="7" spans="1:17" x14ac:dyDescent="0.25">
      <c r="A7" s="15" t="s">
        <v>6</v>
      </c>
      <c r="B7" s="1">
        <v>20</v>
      </c>
      <c r="C7" s="43">
        <v>48</v>
      </c>
      <c r="D7" s="6">
        <v>0.77700000000000002</v>
      </c>
      <c r="E7" s="10">
        <f t="shared" si="0"/>
        <v>30</v>
      </c>
      <c r="F7" s="9">
        <f t="shared" si="1"/>
        <v>23.52941176470588</v>
      </c>
      <c r="G7" s="9">
        <f t="shared" si="2"/>
        <v>37.5</v>
      </c>
      <c r="H7" s="9">
        <f t="shared" si="3"/>
        <v>35.036496350364963</v>
      </c>
      <c r="I7" s="9">
        <f t="shared" si="4"/>
        <v>27.428571428571427</v>
      </c>
      <c r="J7" s="9">
        <f t="shared" si="5"/>
        <v>17.204301075268816</v>
      </c>
      <c r="K7" s="9">
        <f t="shared" si="6"/>
        <v>19.047619047619047</v>
      </c>
      <c r="L7" s="16">
        <f t="shared" si="7"/>
        <v>30.573248407643312</v>
      </c>
      <c r="O7" s="1" t="s">
        <v>27</v>
      </c>
      <c r="P7" s="3">
        <f t="shared" si="8"/>
        <v>1.2767145334803705</v>
      </c>
      <c r="Q7" s="3">
        <v>1.63</v>
      </c>
    </row>
    <row r="8" spans="1:17" x14ac:dyDescent="0.25">
      <c r="A8" s="15" t="s">
        <v>7</v>
      </c>
      <c r="B8" s="1">
        <v>20</v>
      </c>
      <c r="C8" s="1">
        <v>40</v>
      </c>
      <c r="D8" s="6">
        <v>0.63600000000000001</v>
      </c>
      <c r="E8" s="9">
        <f t="shared" si="0"/>
        <v>25</v>
      </c>
      <c r="F8" s="9">
        <f t="shared" si="1"/>
        <v>19.607843137254903</v>
      </c>
      <c r="G8" s="9">
        <f t="shared" si="2"/>
        <v>31.25</v>
      </c>
      <c r="H8" s="9">
        <f t="shared" si="3"/>
        <v>29.197080291970799</v>
      </c>
      <c r="I8" s="9">
        <f t="shared" si="4"/>
        <v>22.857142857142858</v>
      </c>
      <c r="J8" s="9">
        <f t="shared" si="5"/>
        <v>14.336917562724015</v>
      </c>
      <c r="K8" s="9">
        <f t="shared" si="6"/>
        <v>15.873015873015873</v>
      </c>
      <c r="L8" s="16">
        <f t="shared" si="7"/>
        <v>25.477707006369425</v>
      </c>
      <c r="O8" s="1" t="s">
        <v>28</v>
      </c>
      <c r="P8" s="3">
        <f t="shared" si="8"/>
        <v>1.3711309200802089</v>
      </c>
      <c r="Q8" s="3">
        <v>1.88</v>
      </c>
    </row>
    <row r="9" spans="1:17" x14ac:dyDescent="0.25">
      <c r="A9" s="17" t="s">
        <v>21</v>
      </c>
      <c r="B9" s="5">
        <v>20</v>
      </c>
      <c r="C9" s="5">
        <v>21</v>
      </c>
      <c r="D9" s="7">
        <v>0.35899999999999999</v>
      </c>
      <c r="E9" s="9">
        <f t="shared" si="0"/>
        <v>13.125</v>
      </c>
      <c r="F9" s="9">
        <f t="shared" si="1"/>
        <v>10.294117647058822</v>
      </c>
      <c r="G9" s="9">
        <f t="shared" si="2"/>
        <v>16.40625</v>
      </c>
      <c r="H9" s="9">
        <f t="shared" si="3"/>
        <v>15.32846715328467</v>
      </c>
      <c r="I9" s="9">
        <f t="shared" si="4"/>
        <v>12</v>
      </c>
      <c r="J9" s="9">
        <f t="shared" si="5"/>
        <v>7.5268817204301071</v>
      </c>
      <c r="K9" s="9">
        <f t="shared" si="6"/>
        <v>8.3333333333333339</v>
      </c>
      <c r="L9" s="16">
        <f t="shared" si="7"/>
        <v>13.375796178343949</v>
      </c>
      <c r="O9" s="1" t="s">
        <v>29</v>
      </c>
      <c r="P9" s="3">
        <f t="shared" si="8"/>
        <v>1.7492855684535902</v>
      </c>
      <c r="Q9" s="3">
        <v>3.06</v>
      </c>
    </row>
    <row r="10" spans="1:17" ht="15.75" thickBot="1" x14ac:dyDescent="0.3">
      <c r="A10" s="18" t="s">
        <v>35</v>
      </c>
      <c r="B10" s="19">
        <v>20</v>
      </c>
      <c r="C10" s="19">
        <v>72</v>
      </c>
      <c r="D10" s="20">
        <v>1.252</v>
      </c>
      <c r="E10" s="21">
        <f t="shared" si="0"/>
        <v>45</v>
      </c>
      <c r="F10" s="21">
        <f t="shared" si="1"/>
        <v>35.294117647058826</v>
      </c>
      <c r="G10" s="21">
        <f t="shared" si="2"/>
        <v>56.25</v>
      </c>
      <c r="H10" s="21">
        <f t="shared" si="3"/>
        <v>52.554744525547441</v>
      </c>
      <c r="I10" s="21">
        <f t="shared" si="4"/>
        <v>41.142857142857146</v>
      </c>
      <c r="J10" s="21">
        <f t="shared" si="5"/>
        <v>25.806451612903224</v>
      </c>
      <c r="K10" s="21">
        <f t="shared" si="6"/>
        <v>28.571428571428573</v>
      </c>
      <c r="L10" s="22">
        <f t="shared" si="7"/>
        <v>45.859872611464965</v>
      </c>
      <c r="O10" s="1" t="s">
        <v>30</v>
      </c>
      <c r="P10" s="3">
        <f t="shared" si="8"/>
        <v>2.7928480087537881</v>
      </c>
      <c r="Q10" s="3">
        <v>7.8</v>
      </c>
    </row>
    <row r="11" spans="1:17" x14ac:dyDescent="0.25">
      <c r="A11" s="24" t="s">
        <v>43</v>
      </c>
      <c r="B11" s="25">
        <v>12</v>
      </c>
      <c r="C11" s="25">
        <v>85</v>
      </c>
      <c r="D11" s="26">
        <v>1.3580000000000001</v>
      </c>
      <c r="E11" s="27">
        <f t="shared" si="0"/>
        <v>53.125</v>
      </c>
      <c r="F11" s="27">
        <f t="shared" si="1"/>
        <v>41.666666666666664</v>
      </c>
      <c r="G11" s="27">
        <f t="shared" si="2"/>
        <v>66.40625</v>
      </c>
      <c r="H11" s="27">
        <f t="shared" si="3"/>
        <v>62.043795620437955</v>
      </c>
      <c r="I11" s="27">
        <f t="shared" si="4"/>
        <v>48.571428571428569</v>
      </c>
      <c r="J11" s="27">
        <f t="shared" si="5"/>
        <v>30.465949820788531</v>
      </c>
      <c r="K11" s="27">
        <f t="shared" si="6"/>
        <v>33.730158730158728</v>
      </c>
      <c r="L11" s="28">
        <f t="shared" si="7"/>
        <v>54.140127388535028</v>
      </c>
      <c r="O11" s="1" t="s">
        <v>40</v>
      </c>
      <c r="P11" s="1">
        <v>2.52</v>
      </c>
      <c r="Q11" s="3">
        <v>6.31</v>
      </c>
    </row>
    <row r="12" spans="1:17" x14ac:dyDescent="0.25">
      <c r="A12" s="15" t="s">
        <v>46</v>
      </c>
      <c r="B12" s="1">
        <v>18</v>
      </c>
      <c r="C12" s="1">
        <v>72</v>
      </c>
      <c r="D12" s="6">
        <v>1.2549999999999999</v>
      </c>
      <c r="E12" s="9">
        <f t="shared" si="0"/>
        <v>45</v>
      </c>
      <c r="F12" s="9">
        <f t="shared" si="1"/>
        <v>35.294117647058826</v>
      </c>
      <c r="G12" s="9">
        <f t="shared" si="2"/>
        <v>56.25</v>
      </c>
      <c r="H12" s="9">
        <f t="shared" si="3"/>
        <v>52.554744525547441</v>
      </c>
      <c r="I12" s="9">
        <f t="shared" si="4"/>
        <v>41.142857142857146</v>
      </c>
      <c r="J12" s="9">
        <f t="shared" si="5"/>
        <v>25.806451612903224</v>
      </c>
      <c r="K12" s="9">
        <f t="shared" si="6"/>
        <v>28.571428571428573</v>
      </c>
      <c r="L12" s="16">
        <f t="shared" si="7"/>
        <v>45.859872611464965</v>
      </c>
      <c r="O12" s="1" t="s">
        <v>41</v>
      </c>
      <c r="P12" s="1">
        <v>1.57</v>
      </c>
      <c r="Q12" s="3">
        <v>2.48</v>
      </c>
    </row>
    <row r="13" spans="1:17" x14ac:dyDescent="0.25">
      <c r="A13" s="17" t="s">
        <v>45</v>
      </c>
      <c r="B13" s="5">
        <v>18</v>
      </c>
      <c r="C13" s="5">
        <v>72</v>
      </c>
      <c r="D13" s="7">
        <v>1.046</v>
      </c>
      <c r="E13" s="9">
        <f t="shared" si="0"/>
        <v>45</v>
      </c>
      <c r="F13" s="9">
        <f t="shared" si="1"/>
        <v>35.294117647058826</v>
      </c>
      <c r="G13" s="9">
        <f t="shared" si="2"/>
        <v>56.25</v>
      </c>
      <c r="H13" s="9">
        <f t="shared" si="3"/>
        <v>52.554744525547441</v>
      </c>
      <c r="I13" s="9">
        <f t="shared" si="4"/>
        <v>41.142857142857146</v>
      </c>
      <c r="J13" s="9">
        <f t="shared" si="5"/>
        <v>25.806451612903224</v>
      </c>
      <c r="K13" s="9">
        <f t="shared" si="6"/>
        <v>28.571428571428573</v>
      </c>
      <c r="L13" s="16">
        <f t="shared" si="7"/>
        <v>45.859872611464965</v>
      </c>
      <c r="O13" s="2"/>
    </row>
    <row r="14" spans="1:17" x14ac:dyDescent="0.25">
      <c r="A14" s="15" t="s">
        <v>8</v>
      </c>
      <c r="B14" s="1">
        <v>18</v>
      </c>
      <c r="C14" s="43">
        <v>64</v>
      </c>
      <c r="D14" s="6">
        <v>1.119</v>
      </c>
      <c r="E14" s="10">
        <f t="shared" si="0"/>
        <v>40</v>
      </c>
      <c r="F14" s="9">
        <f t="shared" si="1"/>
        <v>31.372549019607842</v>
      </c>
      <c r="G14" s="44">
        <f t="shared" si="2"/>
        <v>50</v>
      </c>
      <c r="H14" s="9">
        <f t="shared" si="3"/>
        <v>46.715328467153284</v>
      </c>
      <c r="I14" s="9">
        <f t="shared" si="4"/>
        <v>36.571428571428569</v>
      </c>
      <c r="J14" s="9">
        <f t="shared" si="5"/>
        <v>22.939068100358423</v>
      </c>
      <c r="K14" s="9">
        <f t="shared" si="6"/>
        <v>25.396825396825395</v>
      </c>
      <c r="L14" s="16">
        <f t="shared" si="7"/>
        <v>40.764331210191081</v>
      </c>
    </row>
    <row r="15" spans="1:17" x14ac:dyDescent="0.25">
      <c r="A15" s="15" t="s">
        <v>9</v>
      </c>
      <c r="B15" s="1">
        <v>18</v>
      </c>
      <c r="C15" s="43">
        <v>60</v>
      </c>
      <c r="D15" s="6">
        <v>1.046</v>
      </c>
      <c r="E15" s="9">
        <f t="shared" si="0"/>
        <v>37.5</v>
      </c>
      <c r="F15" s="9">
        <f t="shared" si="1"/>
        <v>29.411764705882351</v>
      </c>
      <c r="G15" s="9">
        <f t="shared" si="2"/>
        <v>46.875</v>
      </c>
      <c r="H15" s="9">
        <f t="shared" si="3"/>
        <v>43.795620437956202</v>
      </c>
      <c r="I15" s="9">
        <f t="shared" si="4"/>
        <v>34.285714285714285</v>
      </c>
      <c r="J15" s="9">
        <f t="shared" si="5"/>
        <v>21.50537634408602</v>
      </c>
      <c r="K15" s="10">
        <f t="shared" si="6"/>
        <v>23.80952380952381</v>
      </c>
      <c r="L15" s="16">
        <f t="shared" si="7"/>
        <v>38.216560509554135</v>
      </c>
    </row>
    <row r="16" spans="1:17" x14ac:dyDescent="0.25">
      <c r="A16" s="15" t="s">
        <v>10</v>
      </c>
      <c r="B16" s="1">
        <v>18</v>
      </c>
      <c r="C16" s="1">
        <v>50</v>
      </c>
      <c r="D16" s="6">
        <v>0.92300000000000004</v>
      </c>
      <c r="E16" s="9">
        <f t="shared" si="0"/>
        <v>31.25</v>
      </c>
      <c r="F16" s="9">
        <f t="shared" si="1"/>
        <v>24.509803921568626</v>
      </c>
      <c r="G16" s="9">
        <f t="shared" si="2"/>
        <v>39.0625</v>
      </c>
      <c r="H16" s="9">
        <f t="shared" si="3"/>
        <v>36.496350364963497</v>
      </c>
      <c r="I16" s="9">
        <f t="shared" si="4"/>
        <v>28.571428571428573</v>
      </c>
      <c r="J16" s="9">
        <f t="shared" si="5"/>
        <v>17.921146953405017</v>
      </c>
      <c r="K16" s="9">
        <f t="shared" si="6"/>
        <v>19.841269841269842</v>
      </c>
      <c r="L16" s="16">
        <f t="shared" si="7"/>
        <v>31.847133757961782</v>
      </c>
    </row>
    <row r="17" spans="1:12" x14ac:dyDescent="0.25">
      <c r="A17" s="15" t="s">
        <v>11</v>
      </c>
      <c r="B17" s="1">
        <v>18</v>
      </c>
      <c r="C17" s="43">
        <v>42</v>
      </c>
      <c r="D17" s="6">
        <v>0.71199999999999997</v>
      </c>
      <c r="E17" s="9">
        <f t="shared" si="0"/>
        <v>26.25</v>
      </c>
      <c r="F17" s="9">
        <f t="shared" si="1"/>
        <v>20.588235294117645</v>
      </c>
      <c r="G17" s="9">
        <f t="shared" si="2"/>
        <v>32.8125</v>
      </c>
      <c r="H17" s="9">
        <f t="shared" si="3"/>
        <v>30.65693430656934</v>
      </c>
      <c r="I17" s="10">
        <f t="shared" si="4"/>
        <v>24</v>
      </c>
      <c r="J17" s="9">
        <f t="shared" si="5"/>
        <v>15.053763440860214</v>
      </c>
      <c r="K17" s="9">
        <f t="shared" si="6"/>
        <v>16.666666666666668</v>
      </c>
      <c r="L17" s="16">
        <f t="shared" si="7"/>
        <v>26.751592356687897</v>
      </c>
    </row>
    <row r="18" spans="1:12" ht="15.75" thickBot="1" x14ac:dyDescent="0.3">
      <c r="A18" s="34" t="s">
        <v>12</v>
      </c>
      <c r="B18" s="35">
        <v>18</v>
      </c>
      <c r="C18" s="35">
        <v>24</v>
      </c>
      <c r="D18" s="36">
        <v>0.4</v>
      </c>
      <c r="E18" s="37">
        <f t="shared" si="0"/>
        <v>15</v>
      </c>
      <c r="F18" s="37">
        <f t="shared" si="1"/>
        <v>11.76470588235294</v>
      </c>
      <c r="G18" s="37">
        <f t="shared" si="2"/>
        <v>18.75</v>
      </c>
      <c r="H18" s="37">
        <f t="shared" si="3"/>
        <v>17.518248175182482</v>
      </c>
      <c r="I18" s="37">
        <f t="shared" si="4"/>
        <v>13.714285714285714</v>
      </c>
      <c r="J18" s="37">
        <f t="shared" si="5"/>
        <v>8.6021505376344081</v>
      </c>
      <c r="K18" s="37">
        <f t="shared" si="6"/>
        <v>9.5238095238095237</v>
      </c>
      <c r="L18" s="38">
        <f t="shared" si="7"/>
        <v>15.286624203821656</v>
      </c>
    </row>
    <row r="19" spans="1:12" x14ac:dyDescent="0.25">
      <c r="A19" s="29" t="s">
        <v>22</v>
      </c>
      <c r="B19" s="30">
        <v>14</v>
      </c>
      <c r="C19" s="45">
        <v>70</v>
      </c>
      <c r="D19" s="31">
        <v>1.6359999999999999</v>
      </c>
      <c r="E19" s="32">
        <f t="shared" si="0"/>
        <v>43.75</v>
      </c>
      <c r="F19" s="32">
        <f t="shared" si="1"/>
        <v>34.313725490196077</v>
      </c>
      <c r="G19" s="32">
        <f t="shared" si="2"/>
        <v>54.6875</v>
      </c>
      <c r="H19" s="32">
        <f t="shared" si="3"/>
        <v>51.0948905109489</v>
      </c>
      <c r="I19" s="32">
        <f t="shared" si="4"/>
        <v>40</v>
      </c>
      <c r="J19" s="32">
        <f t="shared" si="5"/>
        <v>25.089605734767026</v>
      </c>
      <c r="K19" s="32">
        <f t="shared" si="6"/>
        <v>27.777777777777779</v>
      </c>
      <c r="L19" s="47">
        <f t="shared" si="7"/>
        <v>44.585987261146492</v>
      </c>
    </row>
    <row r="20" spans="1:12" x14ac:dyDescent="0.25">
      <c r="A20" s="15" t="s">
        <v>13</v>
      </c>
      <c r="B20" s="1">
        <v>14</v>
      </c>
      <c r="C20" s="1">
        <v>64</v>
      </c>
      <c r="D20" s="6">
        <v>1.4570000000000001</v>
      </c>
      <c r="E20" s="9">
        <f t="shared" si="0"/>
        <v>40</v>
      </c>
      <c r="F20" s="9">
        <f t="shared" si="1"/>
        <v>31.372549019607842</v>
      </c>
      <c r="G20" s="9">
        <f t="shared" si="2"/>
        <v>50</v>
      </c>
      <c r="H20" s="9">
        <f t="shared" si="3"/>
        <v>46.715328467153284</v>
      </c>
      <c r="I20" s="9">
        <f t="shared" si="4"/>
        <v>36.571428571428569</v>
      </c>
      <c r="J20" s="9">
        <f t="shared" si="5"/>
        <v>22.939068100358423</v>
      </c>
      <c r="K20" s="9">
        <f t="shared" si="6"/>
        <v>25.396825396825395</v>
      </c>
      <c r="L20" s="16">
        <f t="shared" si="7"/>
        <v>40.764331210191081</v>
      </c>
    </row>
    <row r="21" spans="1:12" x14ac:dyDescent="0.25">
      <c r="A21" s="15" t="s">
        <v>14</v>
      </c>
      <c r="B21" s="1">
        <v>14</v>
      </c>
      <c r="C21" s="1">
        <v>60</v>
      </c>
      <c r="D21" s="6">
        <v>1.3009999999999999</v>
      </c>
      <c r="E21" s="9">
        <f t="shared" si="0"/>
        <v>37.5</v>
      </c>
      <c r="F21" s="9">
        <f t="shared" si="1"/>
        <v>29.411764705882351</v>
      </c>
      <c r="G21" s="9">
        <f t="shared" si="2"/>
        <v>46.875</v>
      </c>
      <c r="H21" s="9">
        <f t="shared" si="3"/>
        <v>43.795620437956202</v>
      </c>
      <c r="I21" s="9">
        <f t="shared" si="4"/>
        <v>34.285714285714285</v>
      </c>
      <c r="J21" s="9">
        <f t="shared" si="5"/>
        <v>21.50537634408602</v>
      </c>
      <c r="K21" s="9">
        <f t="shared" si="6"/>
        <v>23.80952380952381</v>
      </c>
      <c r="L21" s="16">
        <f t="shared" si="7"/>
        <v>38.216560509554135</v>
      </c>
    </row>
    <row r="22" spans="1:12" x14ac:dyDescent="0.25">
      <c r="A22" s="15" t="s">
        <v>15</v>
      </c>
      <c r="B22" s="1">
        <v>14</v>
      </c>
      <c r="C22" s="1">
        <v>52</v>
      </c>
      <c r="D22" s="6">
        <v>1.1619999999999999</v>
      </c>
      <c r="E22" s="9">
        <f t="shared" si="0"/>
        <v>32.5</v>
      </c>
      <c r="F22" s="9">
        <f t="shared" si="1"/>
        <v>25.490196078431371</v>
      </c>
      <c r="G22" s="9">
        <f t="shared" si="2"/>
        <v>40.625</v>
      </c>
      <c r="H22" s="9">
        <f t="shared" si="3"/>
        <v>37.956204379562038</v>
      </c>
      <c r="I22" s="9">
        <f t="shared" si="4"/>
        <v>29.714285714285715</v>
      </c>
      <c r="J22" s="9">
        <f t="shared" si="5"/>
        <v>18.637992831541219</v>
      </c>
      <c r="K22" s="9">
        <f t="shared" si="6"/>
        <v>20.634920634920636</v>
      </c>
      <c r="L22" s="16">
        <f t="shared" si="7"/>
        <v>33.121019108280251</v>
      </c>
    </row>
    <row r="23" spans="1:12" x14ac:dyDescent="0.25">
      <c r="A23" s="15" t="s">
        <v>16</v>
      </c>
      <c r="B23" s="1">
        <v>14</v>
      </c>
      <c r="C23" s="43">
        <v>48</v>
      </c>
      <c r="D23" s="6">
        <v>1.079</v>
      </c>
      <c r="E23" s="10">
        <f t="shared" si="0"/>
        <v>30</v>
      </c>
      <c r="F23" s="9">
        <f t="shared" si="1"/>
        <v>23.52941176470588</v>
      </c>
      <c r="G23" s="9">
        <f t="shared" si="2"/>
        <v>37.5</v>
      </c>
      <c r="H23" s="9">
        <f t="shared" si="3"/>
        <v>35.036496350364963</v>
      </c>
      <c r="I23" s="9">
        <f t="shared" si="4"/>
        <v>27.428571428571427</v>
      </c>
      <c r="J23" s="9">
        <f t="shared" si="5"/>
        <v>17.204301075268816</v>
      </c>
      <c r="K23" s="9">
        <f t="shared" si="6"/>
        <v>19.047619047619047</v>
      </c>
      <c r="L23" s="16">
        <f t="shared" si="7"/>
        <v>30.573248407643312</v>
      </c>
    </row>
    <row r="24" spans="1:12" x14ac:dyDescent="0.25">
      <c r="A24" s="15" t="s">
        <v>17</v>
      </c>
      <c r="B24" s="1">
        <v>14</v>
      </c>
      <c r="C24" s="1">
        <v>36</v>
      </c>
      <c r="D24" s="6">
        <v>0.76</v>
      </c>
      <c r="E24" s="9">
        <f t="shared" si="0"/>
        <v>22.5</v>
      </c>
      <c r="F24" s="9">
        <f t="shared" si="1"/>
        <v>17.647058823529413</v>
      </c>
      <c r="G24" s="9">
        <f t="shared" si="2"/>
        <v>28.125</v>
      </c>
      <c r="H24" s="9">
        <f t="shared" si="3"/>
        <v>26.277372262773721</v>
      </c>
      <c r="I24" s="9">
        <f t="shared" si="4"/>
        <v>20.571428571428573</v>
      </c>
      <c r="J24" s="9">
        <f t="shared" si="5"/>
        <v>12.903225806451612</v>
      </c>
      <c r="K24" s="9">
        <f t="shared" si="6"/>
        <v>14.285714285714286</v>
      </c>
      <c r="L24" s="16">
        <f t="shared" si="7"/>
        <v>22.929936305732483</v>
      </c>
    </row>
    <row r="25" spans="1:12" x14ac:dyDescent="0.25">
      <c r="A25" s="15" t="s">
        <v>36</v>
      </c>
      <c r="B25" s="1">
        <v>14</v>
      </c>
      <c r="C25" s="1">
        <v>65</v>
      </c>
      <c r="D25" s="6">
        <v>1.331</v>
      </c>
      <c r="E25" s="9">
        <f t="shared" si="0"/>
        <v>40.625</v>
      </c>
      <c r="F25" s="9">
        <f t="shared" si="1"/>
        <v>31.862745098039216</v>
      </c>
      <c r="G25" s="9">
        <f t="shared" si="2"/>
        <v>50.78125</v>
      </c>
      <c r="H25" s="9">
        <f t="shared" si="3"/>
        <v>47.445255474452551</v>
      </c>
      <c r="I25" s="9">
        <f t="shared" si="4"/>
        <v>37.142857142857146</v>
      </c>
      <c r="J25" s="9">
        <f t="shared" si="5"/>
        <v>23.297491039426522</v>
      </c>
      <c r="K25" s="9">
        <f t="shared" si="6"/>
        <v>25.793650793650794</v>
      </c>
      <c r="L25" s="16">
        <f t="shared" si="7"/>
        <v>41.401273885350314</v>
      </c>
    </row>
    <row r="26" spans="1:12" x14ac:dyDescent="0.25">
      <c r="A26" s="15" t="s">
        <v>39</v>
      </c>
      <c r="B26" s="1">
        <v>14</v>
      </c>
      <c r="C26" s="1">
        <v>45</v>
      </c>
      <c r="D26" s="6">
        <v>1.0069999999999999</v>
      </c>
      <c r="E26" s="9">
        <f t="shared" si="0"/>
        <v>28.125</v>
      </c>
      <c r="F26" s="9">
        <f t="shared" si="1"/>
        <v>22.058823529411764</v>
      </c>
      <c r="G26" s="9">
        <f t="shared" si="2"/>
        <v>35.15625</v>
      </c>
      <c r="H26" s="9">
        <f t="shared" si="3"/>
        <v>32.846715328467148</v>
      </c>
      <c r="I26" s="9">
        <f t="shared" si="4"/>
        <v>25.714285714285715</v>
      </c>
      <c r="J26" s="9">
        <f t="shared" si="5"/>
        <v>16.129032258064516</v>
      </c>
      <c r="K26" s="9">
        <f t="shared" si="6"/>
        <v>17.857142857142858</v>
      </c>
      <c r="L26" s="16">
        <f t="shared" si="7"/>
        <v>28.662420382165603</v>
      </c>
    </row>
    <row r="27" spans="1:12" x14ac:dyDescent="0.25">
      <c r="A27" s="15" t="s">
        <v>44</v>
      </c>
      <c r="B27" s="1">
        <v>14</v>
      </c>
      <c r="C27" s="1">
        <v>55</v>
      </c>
      <c r="D27" s="6">
        <v>1.1399999999999999</v>
      </c>
      <c r="E27" s="9">
        <f t="shared" si="0"/>
        <v>34.375</v>
      </c>
      <c r="F27" s="9">
        <f t="shared" si="1"/>
        <v>26.96078431372549</v>
      </c>
      <c r="G27" s="9">
        <f t="shared" si="2"/>
        <v>42.96875</v>
      </c>
      <c r="H27" s="9">
        <f t="shared" si="3"/>
        <v>40.145985401459853</v>
      </c>
      <c r="I27" s="9">
        <f t="shared" si="4"/>
        <v>31.428571428571427</v>
      </c>
      <c r="J27" s="9">
        <f t="shared" si="5"/>
        <v>19.713261648745519</v>
      </c>
      <c r="K27" s="9">
        <f t="shared" si="6"/>
        <v>21.825396825396826</v>
      </c>
      <c r="L27" s="16">
        <f t="shared" si="7"/>
        <v>35.031847133757964</v>
      </c>
    </row>
    <row r="28" spans="1:12" ht="15.75" thickBot="1" x14ac:dyDescent="0.3">
      <c r="A28" s="39" t="s">
        <v>47</v>
      </c>
      <c r="B28" s="40">
        <v>14</v>
      </c>
      <c r="C28" s="40">
        <v>30</v>
      </c>
      <c r="D28" s="41">
        <v>1.2</v>
      </c>
      <c r="E28" s="42">
        <f t="shared" si="0"/>
        <v>18.75</v>
      </c>
      <c r="F28" s="21">
        <f t="shared" si="1"/>
        <v>14.705882352941176</v>
      </c>
      <c r="G28" s="21">
        <f t="shared" si="2"/>
        <v>23.4375</v>
      </c>
      <c r="H28" s="21">
        <f t="shared" si="3"/>
        <v>21.897810218978101</v>
      </c>
      <c r="I28" s="21">
        <f t="shared" si="4"/>
        <v>17.142857142857142</v>
      </c>
      <c r="J28" s="21">
        <f t="shared" si="5"/>
        <v>10.75268817204301</v>
      </c>
      <c r="K28" s="21">
        <f t="shared" si="6"/>
        <v>11.904761904761905</v>
      </c>
      <c r="L28" s="22">
        <f t="shared" si="7"/>
        <v>19.108280254777068</v>
      </c>
    </row>
    <row r="29" spans="1:12" x14ac:dyDescent="0.25">
      <c r="A29" s="24" t="s">
        <v>18</v>
      </c>
      <c r="B29" s="25">
        <v>12</v>
      </c>
      <c r="C29" s="25">
        <v>56</v>
      </c>
      <c r="D29" s="26">
        <v>1.4350000000000001</v>
      </c>
      <c r="E29" s="27">
        <f t="shared" si="0"/>
        <v>35</v>
      </c>
      <c r="F29" s="27">
        <f t="shared" si="1"/>
        <v>27.450980392156861</v>
      </c>
      <c r="G29" s="27">
        <f t="shared" si="2"/>
        <v>43.75</v>
      </c>
      <c r="H29" s="27">
        <f t="shared" si="3"/>
        <v>40.87591240875912</v>
      </c>
      <c r="I29" s="27">
        <f t="shared" si="4"/>
        <v>32</v>
      </c>
      <c r="J29" s="27">
        <f t="shared" si="5"/>
        <v>20.071684587813621</v>
      </c>
      <c r="K29" s="27">
        <f t="shared" si="6"/>
        <v>22.222222222222221</v>
      </c>
      <c r="L29" s="28">
        <f t="shared" si="7"/>
        <v>35.668789808917197</v>
      </c>
    </row>
    <row r="30" spans="1:12" x14ac:dyDescent="0.25">
      <c r="A30" s="15" t="s">
        <v>19</v>
      </c>
      <c r="B30" s="1">
        <v>12</v>
      </c>
      <c r="C30" s="1">
        <v>54</v>
      </c>
      <c r="D30" s="6">
        <v>1.383</v>
      </c>
      <c r="E30" s="9">
        <f t="shared" si="0"/>
        <v>33.75</v>
      </c>
      <c r="F30" s="9">
        <f t="shared" si="1"/>
        <v>26.470588235294116</v>
      </c>
      <c r="G30" s="9">
        <f t="shared" si="2"/>
        <v>42.1875</v>
      </c>
      <c r="H30" s="9">
        <f t="shared" si="3"/>
        <v>39.416058394160579</v>
      </c>
      <c r="I30" s="9">
        <f t="shared" si="4"/>
        <v>30.857142857142858</v>
      </c>
      <c r="J30" s="9">
        <f t="shared" si="5"/>
        <v>19.35483870967742</v>
      </c>
      <c r="K30" s="9">
        <f t="shared" si="6"/>
        <v>21.428571428571427</v>
      </c>
      <c r="L30" s="16">
        <f t="shared" si="7"/>
        <v>34.394904458598724</v>
      </c>
    </row>
    <row r="31" spans="1:12" x14ac:dyDescent="0.25">
      <c r="A31" s="15" t="s">
        <v>20</v>
      </c>
      <c r="B31" s="1">
        <v>12</v>
      </c>
      <c r="C31" s="1">
        <v>44</v>
      </c>
      <c r="D31" s="6">
        <v>1.149</v>
      </c>
      <c r="E31" s="9">
        <f t="shared" si="0"/>
        <v>27.5</v>
      </c>
      <c r="F31" s="9">
        <f t="shared" si="1"/>
        <v>21.56862745098039</v>
      </c>
      <c r="G31" s="9">
        <f t="shared" si="2"/>
        <v>34.375</v>
      </c>
      <c r="H31" s="9">
        <f t="shared" si="3"/>
        <v>32.116788321167881</v>
      </c>
      <c r="I31" s="9">
        <f t="shared" si="4"/>
        <v>25.142857142857142</v>
      </c>
      <c r="J31" s="9">
        <f t="shared" si="5"/>
        <v>15.770609318996415</v>
      </c>
      <c r="K31" s="9">
        <f t="shared" si="6"/>
        <v>17.460317460317459</v>
      </c>
      <c r="L31" s="16">
        <f t="shared" si="7"/>
        <v>28.025477707006367</v>
      </c>
    </row>
    <row r="32" spans="1:12" x14ac:dyDescent="0.25">
      <c r="A32" s="15" t="s">
        <v>37</v>
      </c>
      <c r="B32" s="1">
        <v>12</v>
      </c>
      <c r="C32" s="1">
        <v>48</v>
      </c>
      <c r="D32" s="8">
        <v>1.2869999999999999</v>
      </c>
      <c r="E32" s="9">
        <f t="shared" si="0"/>
        <v>30</v>
      </c>
      <c r="F32" s="9">
        <f t="shared" si="1"/>
        <v>23.52941176470588</v>
      </c>
      <c r="G32" s="9">
        <f t="shared" si="2"/>
        <v>37.5</v>
      </c>
      <c r="H32" s="9">
        <f t="shared" si="3"/>
        <v>35.036496350364963</v>
      </c>
      <c r="I32" s="9">
        <f t="shared" si="4"/>
        <v>27.428571428571427</v>
      </c>
      <c r="J32" s="9">
        <f t="shared" si="5"/>
        <v>17.204301075268816</v>
      </c>
      <c r="K32" s="9">
        <f t="shared" si="6"/>
        <v>19.047619047619047</v>
      </c>
      <c r="L32" s="16">
        <f t="shared" si="7"/>
        <v>30.573248407643312</v>
      </c>
    </row>
    <row r="33" spans="1:12" ht="15.75" thickBot="1" x14ac:dyDescent="0.3">
      <c r="A33" s="18" t="s">
        <v>38</v>
      </c>
      <c r="B33" s="19">
        <v>12</v>
      </c>
      <c r="C33" s="19">
        <v>48</v>
      </c>
      <c r="D33" s="20">
        <v>1.1739999999999999</v>
      </c>
      <c r="E33" s="21">
        <f t="shared" si="0"/>
        <v>30</v>
      </c>
      <c r="F33" s="21">
        <f t="shared" si="1"/>
        <v>23.52941176470588</v>
      </c>
      <c r="G33" s="21">
        <f t="shared" si="2"/>
        <v>37.5</v>
      </c>
      <c r="H33" s="21">
        <f t="shared" si="3"/>
        <v>35.036496350364963</v>
      </c>
      <c r="I33" s="21">
        <f t="shared" si="4"/>
        <v>27.428571428571427</v>
      </c>
      <c r="J33" s="21">
        <f t="shared" si="5"/>
        <v>17.204301075268816</v>
      </c>
      <c r="K33" s="21">
        <f t="shared" si="6"/>
        <v>19.047619047619047</v>
      </c>
      <c r="L33" s="22">
        <f t="shared" si="7"/>
        <v>30.573248407643312</v>
      </c>
    </row>
    <row r="34" spans="1:12" x14ac:dyDescent="0.25">
      <c r="A34" s="2"/>
      <c r="B34" s="2"/>
      <c r="C34" s="2"/>
      <c r="D34" s="2"/>
    </row>
    <row r="35" spans="1:12" x14ac:dyDescent="0.25">
      <c r="A35" s="2"/>
      <c r="B35" s="2"/>
      <c r="C35" s="2"/>
      <c r="D35" s="2"/>
    </row>
    <row r="36" spans="1:12" x14ac:dyDescent="0.25">
      <c r="A36" s="2"/>
      <c r="B36" s="2"/>
      <c r="C36" s="2"/>
      <c r="D36" s="2"/>
    </row>
  </sheetData>
  <sortState xmlns:xlrd2="http://schemas.microsoft.com/office/spreadsheetml/2017/richdata2" ref="A2:D32">
    <sortCondition ref="A2:A32"/>
  </sortState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Sodemann</dc:creator>
  <cp:lastModifiedBy>Jeff Sodemann</cp:lastModifiedBy>
  <cp:lastPrinted>2021-03-27T18:23:34Z</cp:lastPrinted>
  <dcterms:created xsi:type="dcterms:W3CDTF">2021-03-20T13:59:49Z</dcterms:created>
  <dcterms:modified xsi:type="dcterms:W3CDTF">2021-04-04T13:55:40Z</dcterms:modified>
</cp:coreProperties>
</file>